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 s="1"/>
  <c r="J11" i="1"/>
  <c r="I11" i="1"/>
  <c r="H11" i="1"/>
  <c r="G11" i="1"/>
  <c r="F11" i="1"/>
  <c r="E11" i="1"/>
  <c r="D11" i="1"/>
  <c r="C11" i="1" s="1"/>
  <c r="J10" i="1"/>
  <c r="I10" i="1"/>
  <c r="H10" i="1"/>
  <c r="G10" i="1"/>
  <c r="F10" i="1"/>
  <c r="E10" i="1"/>
  <c r="D10" i="1"/>
  <c r="C10" i="1" s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 s="1"/>
  <c r="J6" i="1"/>
  <c r="I6" i="1"/>
  <c r="H6" i="1"/>
  <c r="G6" i="1"/>
  <c r="F6" i="1"/>
  <c r="E6" i="1"/>
  <c r="D6" i="1"/>
  <c r="C6" i="1" s="1"/>
  <c r="J5" i="1"/>
  <c r="J14" i="1" s="1"/>
  <c r="I5" i="1"/>
  <c r="I14" i="1" s="1"/>
  <c r="H5" i="1"/>
  <c r="H14" i="1" s="1"/>
  <c r="G5" i="1"/>
  <c r="G14" i="1" s="1"/>
  <c r="F5" i="1"/>
  <c r="F14" i="1" s="1"/>
  <c r="E5" i="1"/>
  <c r="E14" i="1" s="1"/>
  <c r="D5" i="1"/>
  <c r="D14" i="1" s="1"/>
  <c r="C5" i="1" l="1"/>
  <c r="C14" i="1" s="1"/>
</calcChain>
</file>

<file path=xl/sharedStrings.xml><?xml version="1.0" encoding="utf-8"?>
<sst xmlns="http://schemas.openxmlformats.org/spreadsheetml/2006/main" count="23" uniqueCount="23">
  <si>
    <t>Оценка качества финансового менеджмента, по группам показателей, по каждому главному распорядителю средств   районного бюджета муниципального образования "Мелекесский район за 2018 год</t>
  </si>
  <si>
    <t>Наименование организации</t>
  </si>
  <si>
    <t>Оценка по группе</t>
  </si>
  <si>
    <t>Место</t>
  </si>
  <si>
    <t>Итоговая оценка</t>
  </si>
  <si>
    <t>Финансовое планирование</t>
  </si>
  <si>
    <t>Программно-целевое планирование</t>
  </si>
  <si>
    <t>Исполнение по расходам</t>
  </si>
  <si>
    <t>Исполнение по доходам</t>
  </si>
  <si>
    <t>Учёт и отчётность</t>
  </si>
  <si>
    <t>Контроль и аудит</t>
  </si>
  <si>
    <t>Прозрачность бюджетного процесса</t>
  </si>
  <si>
    <t>МО "Рязановское сельское поселение"</t>
  </si>
  <si>
    <t>МО "Лебяжинское сельское поселение"</t>
  </si>
  <si>
    <t>МО "Мулловское городское поселение"</t>
  </si>
  <si>
    <t>МО "Старосахчинское сельское поселение"</t>
  </si>
  <si>
    <t>МО "Новоселкинское сельское поселение"</t>
  </si>
  <si>
    <t>МО "Новомайнское городское поселение"</t>
  </si>
  <si>
    <t>МО "Тиинское сельское поселение"</t>
  </si>
  <si>
    <t>МО "Николочеремшанское сельское поселение"</t>
  </si>
  <si>
    <t>МО "Мелекесский район"</t>
  </si>
  <si>
    <t>Ссылка на сайт  по финансовому менеджменту</t>
  </si>
  <si>
    <t xml:space="preserve">Итоговая ооценка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</si>
</sst>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9" fillId="0" borderId="1" xfId="0" applyFont="1" applyBorder="1"/>
    <xf numFmtId="0" fontId="9" fillId="0" borderId="0" xfId="0" applyFont="1"/>
    <xf numFmtId="0" fontId="3" fillId="0" borderId="0" xfId="0" applyFont="1" applyAlignment="1">
      <alignment horizontal="center" wrapText="1"/>
    </xf>
    <xf numFmtId="4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0;&#1080;&#1085;&#1072;&#1085;&#1089;&#1086;&#1074;&#1099;&#1081;%20&#1084;&#1077;&#1085;&#1077;&#1076;&#1078;&#1084;&#1077;&#1085;&#1090;%20&#1087;&#1088;&#1072;&#1074;&#1080;&#1083;&#1100;&#1085;&#1086;&#1077;\&#1048;&#1090;&#1086;&#1075;%202018%20&#1075;&#1086;&#1076;%20&#1052;&#1077;&#1083;&#1077;&#1082;&#1077;&#1089;&#1089;&#1082;&#1080;&#1081;%20&#1088;&#1072;&#1081;&#1086;&#1085;%20&#1060;&#1080;&#1085;&#1072;&#1085;&#1089;&#1086;&#1074;&#1099;&#1081;%20&#1084;&#1077;&#1085;&#1077;&#1076;&#1078;&#1084;&#1077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йон"/>
      <sheetName val="Ряз"/>
      <sheetName val="Леб"/>
      <sheetName val="НМ"/>
      <sheetName val="Мул"/>
      <sheetName val="СтСах"/>
      <sheetName val="Тиин"/>
      <sheetName val="Нов"/>
      <sheetName val="Ник"/>
      <sheetName val="учреждения"/>
    </sheetNames>
    <sheetDataSet>
      <sheetData sheetId="0"/>
      <sheetData sheetId="1"/>
      <sheetData sheetId="2">
        <row r="12">
          <cell r="F12">
            <v>15</v>
          </cell>
        </row>
        <row r="52">
          <cell r="F52">
            <v>10</v>
          </cell>
        </row>
        <row r="83">
          <cell r="F83">
            <v>13.2</v>
          </cell>
        </row>
        <row r="121">
          <cell r="F121">
            <v>15</v>
          </cell>
        </row>
        <row r="146">
          <cell r="F146">
            <v>9.8000000000000007</v>
          </cell>
        </row>
        <row r="158">
          <cell r="F158">
            <v>12</v>
          </cell>
        </row>
        <row r="172">
          <cell r="F172">
            <v>13.5</v>
          </cell>
        </row>
      </sheetData>
      <sheetData sheetId="3">
        <row r="13">
          <cell r="F13">
            <v>15</v>
          </cell>
        </row>
        <row r="35">
          <cell r="F35">
            <v>8.5</v>
          </cell>
        </row>
        <row r="60">
          <cell r="F60">
            <v>10.965</v>
          </cell>
        </row>
        <row r="90">
          <cell r="F90">
            <v>15</v>
          </cell>
        </row>
        <row r="115">
          <cell r="F115">
            <v>9.4</v>
          </cell>
        </row>
        <row r="127">
          <cell r="F127">
            <v>14.55</v>
          </cell>
        </row>
      </sheetData>
      <sheetData sheetId="4">
        <row r="13">
          <cell r="F13">
            <v>10</v>
          </cell>
        </row>
        <row r="42">
          <cell r="F42">
            <v>8.0891999999999999</v>
          </cell>
        </row>
        <row r="68">
          <cell r="F68">
            <v>9.75</v>
          </cell>
        </row>
        <row r="98">
          <cell r="F98">
            <v>10.5</v>
          </cell>
        </row>
        <row r="126">
          <cell r="F126">
            <v>9.1999999999999993</v>
          </cell>
        </row>
        <row r="144">
          <cell r="F144">
            <v>12</v>
          </cell>
        </row>
        <row r="162">
          <cell r="F162">
            <v>13.5</v>
          </cell>
        </row>
      </sheetData>
      <sheetData sheetId="5">
        <row r="13">
          <cell r="F13">
            <v>10</v>
          </cell>
        </row>
        <row r="44">
          <cell r="F44">
            <v>8.5399999999999991</v>
          </cell>
        </row>
        <row r="69">
          <cell r="F69">
            <v>6.75</v>
          </cell>
        </row>
        <row r="101">
          <cell r="F101">
            <v>15</v>
          </cell>
        </row>
        <row r="126">
          <cell r="F126">
            <v>9.5</v>
          </cell>
        </row>
        <row r="138">
          <cell r="F138">
            <v>15.75</v>
          </cell>
        </row>
      </sheetData>
      <sheetData sheetId="6">
        <row r="13">
          <cell r="F13">
            <v>10</v>
          </cell>
        </row>
        <row r="44">
          <cell r="F44">
            <v>8.4</v>
          </cell>
        </row>
        <row r="71">
          <cell r="F71">
            <v>9.4499999999999993</v>
          </cell>
        </row>
        <row r="106">
          <cell r="F106">
            <v>10.5</v>
          </cell>
        </row>
        <row r="133">
          <cell r="F133">
            <v>9.6</v>
          </cell>
        </row>
        <row r="149">
          <cell r="F149">
            <v>12.75</v>
          </cell>
        </row>
        <row r="176">
          <cell r="F176">
            <v>12.6</v>
          </cell>
        </row>
      </sheetData>
      <sheetData sheetId="7">
        <row r="11">
          <cell r="F11">
            <v>10</v>
          </cell>
        </row>
        <row r="39">
          <cell r="F39">
            <v>8.33</v>
          </cell>
        </row>
        <row r="72">
          <cell r="F72">
            <v>12.75</v>
          </cell>
        </row>
        <row r="102">
          <cell r="F102">
            <v>9.3149999999999995</v>
          </cell>
        </row>
        <row r="127">
          <cell r="F127">
            <v>7.5</v>
          </cell>
        </row>
        <row r="143">
          <cell r="F143">
            <v>9</v>
          </cell>
        </row>
        <row r="157">
          <cell r="F157">
            <v>10.199999999999999</v>
          </cell>
        </row>
      </sheetData>
      <sheetData sheetId="8">
        <row r="13">
          <cell r="F13">
            <v>14.1</v>
          </cell>
        </row>
        <row r="47">
          <cell r="F47">
            <v>8.1079999999999988</v>
          </cell>
        </row>
        <row r="77">
          <cell r="F77">
            <v>9</v>
          </cell>
        </row>
        <row r="117">
          <cell r="F117">
            <v>10.199999999999999</v>
          </cell>
        </row>
        <row r="150">
          <cell r="F150">
            <v>7.5</v>
          </cell>
        </row>
        <row r="165">
          <cell r="F165">
            <v>12</v>
          </cell>
        </row>
        <row r="189">
          <cell r="F189">
            <v>12.15</v>
          </cell>
        </row>
      </sheetData>
      <sheetData sheetId="9">
        <row r="12">
          <cell r="F12">
            <v>10</v>
          </cell>
        </row>
        <row r="43">
          <cell r="F43">
            <v>5.3739999999999997</v>
          </cell>
        </row>
        <row r="68">
          <cell r="F68">
            <v>11.385</v>
          </cell>
        </row>
        <row r="96">
          <cell r="F96">
            <v>10.47</v>
          </cell>
        </row>
        <row r="121">
          <cell r="F121">
            <v>7.5</v>
          </cell>
        </row>
        <row r="134">
          <cell r="F134">
            <v>12</v>
          </cell>
        </row>
        <row r="153">
          <cell r="F153">
            <v>10.050000000000001</v>
          </cell>
        </row>
      </sheetData>
      <sheetData sheetId="10">
        <row r="12">
          <cell r="F12">
            <v>15</v>
          </cell>
        </row>
        <row r="52">
          <cell r="F52">
            <v>8.36</v>
          </cell>
        </row>
        <row r="83">
          <cell r="F83">
            <v>15</v>
          </cell>
        </row>
        <row r="121">
          <cell r="F121">
            <v>10.5</v>
          </cell>
        </row>
        <row r="146">
          <cell r="F146">
            <v>9.8000000000000007</v>
          </cell>
        </row>
        <row r="158">
          <cell r="F158">
            <v>15</v>
          </cell>
        </row>
        <row r="172">
          <cell r="F17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A4" workbookViewId="0">
      <selection activeCell="F10" sqref="F10"/>
    </sheetView>
  </sheetViews>
  <sheetFormatPr defaultRowHeight="15" x14ac:dyDescent="0.25"/>
  <cols>
    <col min="1" max="1" width="37.7109375" customWidth="1"/>
  </cols>
  <sheetData>
    <row r="1" spans="1:10" ht="51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"/>
      <c r="B2" s="1"/>
      <c r="C2" s="1"/>
      <c r="D2" s="1"/>
      <c r="E2" s="1"/>
      <c r="G2" s="2"/>
      <c r="J2" s="3"/>
    </row>
    <row r="3" spans="1:10" ht="15" customHeight="1" x14ac:dyDescent="0.2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5"/>
      <c r="J3" s="15"/>
    </row>
    <row r="4" spans="1:10" ht="80.25" x14ac:dyDescent="0.25">
      <c r="A4" s="14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x14ac:dyDescent="0.25">
      <c r="A5" s="5" t="s">
        <v>20</v>
      </c>
      <c r="B5" s="6">
        <v>1</v>
      </c>
      <c r="C5" s="7">
        <f t="shared" ref="C5:C10" si="0">D5+E5+F5+G5+H5+I5+J5</f>
        <v>88.66</v>
      </c>
      <c r="D5" s="7">
        <f>[1]учреждения!F12</f>
        <v>15</v>
      </c>
      <c r="E5" s="7">
        <f>[1]учреждения!F52</f>
        <v>8.36</v>
      </c>
      <c r="F5" s="7">
        <f>[1]учреждения!F83</f>
        <v>15</v>
      </c>
      <c r="G5" s="7">
        <f>[1]учреждения!F121</f>
        <v>10.5</v>
      </c>
      <c r="H5" s="7">
        <f>[1]учреждения!F146</f>
        <v>9.8000000000000007</v>
      </c>
      <c r="I5" s="7">
        <f>[1]учреждения!F158</f>
        <v>15</v>
      </c>
      <c r="J5" s="7">
        <f>[1]учреждения!F172</f>
        <v>15</v>
      </c>
    </row>
    <row r="6" spans="1:10" x14ac:dyDescent="0.25">
      <c r="A6" s="5" t="s">
        <v>12</v>
      </c>
      <c r="B6" s="6">
        <v>2</v>
      </c>
      <c r="C6" s="7">
        <f t="shared" si="0"/>
        <v>88.5</v>
      </c>
      <c r="D6" s="7">
        <f>[1]Ряз!F12</f>
        <v>15</v>
      </c>
      <c r="E6" s="7">
        <f>[1]Ряз!F52</f>
        <v>10</v>
      </c>
      <c r="F6" s="7">
        <f>[1]Ряз!F83</f>
        <v>13.2</v>
      </c>
      <c r="G6" s="7">
        <f>[1]Ряз!F121</f>
        <v>15</v>
      </c>
      <c r="H6" s="7">
        <f>[1]Ряз!F146</f>
        <v>9.8000000000000007</v>
      </c>
      <c r="I6" s="7">
        <f>[1]Ряз!F158</f>
        <v>12</v>
      </c>
      <c r="J6" s="7">
        <f>[1]Ряз!F172</f>
        <v>13.5</v>
      </c>
    </row>
    <row r="7" spans="1:10" x14ac:dyDescent="0.25">
      <c r="A7" s="5" t="s">
        <v>13</v>
      </c>
      <c r="B7" s="6">
        <v>3</v>
      </c>
      <c r="C7" s="7">
        <f t="shared" si="0"/>
        <v>86.915000000000006</v>
      </c>
      <c r="D7" s="7">
        <f>[1]Леб!F13</f>
        <v>15</v>
      </c>
      <c r="E7" s="7">
        <f>[1]Леб!F35</f>
        <v>8.5</v>
      </c>
      <c r="F7" s="7">
        <f>[1]Леб!F60</f>
        <v>10.965</v>
      </c>
      <c r="G7" s="7">
        <f>[1]Леб!F90</f>
        <v>15</v>
      </c>
      <c r="H7" s="7">
        <f>[1]Леб!F115</f>
        <v>9.4</v>
      </c>
      <c r="I7" s="7">
        <f>[1]Леб!F127</f>
        <v>14.55</v>
      </c>
      <c r="J7" s="7">
        <f>[1]НМ!F162</f>
        <v>13.5</v>
      </c>
    </row>
    <row r="8" spans="1:10" x14ac:dyDescent="0.25">
      <c r="A8" s="5" t="s">
        <v>14</v>
      </c>
      <c r="B8" s="6">
        <v>4</v>
      </c>
      <c r="C8" s="7">
        <f t="shared" si="0"/>
        <v>79.039999999999992</v>
      </c>
      <c r="D8" s="7">
        <f>[1]Мул!F13</f>
        <v>10</v>
      </c>
      <c r="E8" s="7">
        <f>[1]Мул!F44</f>
        <v>8.5399999999999991</v>
      </c>
      <c r="F8" s="7">
        <f>[1]Мул!F69</f>
        <v>6.75</v>
      </c>
      <c r="G8" s="7">
        <f>[1]Мул!F101</f>
        <v>15</v>
      </c>
      <c r="H8" s="7">
        <f>[1]Мул!F126</f>
        <v>9.5</v>
      </c>
      <c r="I8" s="7">
        <f>[1]Мул!F138</f>
        <v>15.75</v>
      </c>
      <c r="J8" s="7">
        <f>[1]НМ!F162</f>
        <v>13.5</v>
      </c>
    </row>
    <row r="9" spans="1:10" ht="30" x14ac:dyDescent="0.25">
      <c r="A9" s="5" t="s">
        <v>15</v>
      </c>
      <c r="B9" s="6">
        <v>5</v>
      </c>
      <c r="C9" s="7">
        <f t="shared" si="0"/>
        <v>73.3</v>
      </c>
      <c r="D9" s="7">
        <f>[1]СтСах!F13</f>
        <v>10</v>
      </c>
      <c r="E9" s="7">
        <f>[1]СтСах!F44</f>
        <v>8.4</v>
      </c>
      <c r="F9" s="7">
        <f>[1]СтСах!F71</f>
        <v>9.4499999999999993</v>
      </c>
      <c r="G9" s="7">
        <f>[1]СтСах!F106</f>
        <v>10.5</v>
      </c>
      <c r="H9" s="7">
        <f>[1]СтСах!F133</f>
        <v>9.6</v>
      </c>
      <c r="I9" s="7">
        <f>[1]СтСах!F149</f>
        <v>12.75</v>
      </c>
      <c r="J9" s="7">
        <f>[1]СтСах!F176</f>
        <v>12.6</v>
      </c>
    </row>
    <row r="10" spans="1:10" ht="30" x14ac:dyDescent="0.25">
      <c r="A10" s="5" t="s">
        <v>16</v>
      </c>
      <c r="B10" s="6">
        <v>6</v>
      </c>
      <c r="C10" s="7">
        <f t="shared" si="0"/>
        <v>73.058000000000007</v>
      </c>
      <c r="D10" s="7">
        <f>[1]Нов!F13</f>
        <v>14.1</v>
      </c>
      <c r="E10" s="7">
        <f>[1]Нов!F47</f>
        <v>8.1079999999999988</v>
      </c>
      <c r="F10" s="7">
        <f>[1]Нов!F77</f>
        <v>9</v>
      </c>
      <c r="G10" s="7">
        <f>[1]Нов!F117</f>
        <v>10.199999999999999</v>
      </c>
      <c r="H10" s="7">
        <f>[1]Нов!F150</f>
        <v>7.5</v>
      </c>
      <c r="I10" s="7">
        <f>[1]Нов!F165</f>
        <v>12</v>
      </c>
      <c r="J10" s="7">
        <f>[1]Нов!F189</f>
        <v>12.15</v>
      </c>
    </row>
    <row r="11" spans="1:10" ht="30" x14ac:dyDescent="0.25">
      <c r="A11" s="8" t="s">
        <v>17</v>
      </c>
      <c r="B11" s="6">
        <v>7</v>
      </c>
      <c r="C11" s="7">
        <f t="shared" ref="C11:C13" si="1">D11+E11+F11+G11+H11+I11+J11</f>
        <v>73.039199999999994</v>
      </c>
      <c r="D11" s="7">
        <f>[1]НМ!F13</f>
        <v>10</v>
      </c>
      <c r="E11" s="7">
        <f>[1]НМ!F42</f>
        <v>8.0891999999999999</v>
      </c>
      <c r="F11" s="7">
        <f>[1]НМ!F68</f>
        <v>9.75</v>
      </c>
      <c r="G11" s="7">
        <f>[1]НМ!F98</f>
        <v>10.5</v>
      </c>
      <c r="H11" s="7">
        <f>[1]НМ!F126</f>
        <v>9.1999999999999993</v>
      </c>
      <c r="I11" s="7">
        <f>[1]НМ!F144</f>
        <v>12</v>
      </c>
      <c r="J11" s="7">
        <f>[1]НМ!F162</f>
        <v>13.5</v>
      </c>
    </row>
    <row r="12" spans="1:10" x14ac:dyDescent="0.25">
      <c r="A12" s="5" t="s">
        <v>18</v>
      </c>
      <c r="B12" s="6">
        <v>8</v>
      </c>
      <c r="C12" s="7">
        <f t="shared" si="1"/>
        <v>67.094999999999999</v>
      </c>
      <c r="D12" s="7">
        <f>[1]Тиин!F11</f>
        <v>10</v>
      </c>
      <c r="E12" s="7">
        <f>[1]Тиин!F39</f>
        <v>8.33</v>
      </c>
      <c r="F12" s="7">
        <f>[1]Тиин!F72</f>
        <v>12.75</v>
      </c>
      <c r="G12" s="7">
        <f>[1]Тиин!F102</f>
        <v>9.3149999999999995</v>
      </c>
      <c r="H12" s="7">
        <f>[1]Тиин!F127</f>
        <v>7.5</v>
      </c>
      <c r="I12" s="7">
        <f>[1]Тиин!F143</f>
        <v>9</v>
      </c>
      <c r="J12" s="7">
        <f>[1]Тиин!F157</f>
        <v>10.199999999999999</v>
      </c>
    </row>
    <row r="13" spans="1:10" ht="30" x14ac:dyDescent="0.25">
      <c r="A13" s="5" t="s">
        <v>19</v>
      </c>
      <c r="B13" s="6">
        <v>9</v>
      </c>
      <c r="C13" s="7">
        <f t="shared" si="1"/>
        <v>66.778999999999996</v>
      </c>
      <c r="D13" s="7">
        <f>[1]Ник!F12</f>
        <v>10</v>
      </c>
      <c r="E13" s="7">
        <f>[1]Ник!F43</f>
        <v>5.3739999999999997</v>
      </c>
      <c r="F13" s="7">
        <f>[1]Ник!F68</f>
        <v>11.385</v>
      </c>
      <c r="G13" s="7">
        <f>[1]Ник!F96</f>
        <v>10.47</v>
      </c>
      <c r="H13" s="7">
        <f>[1]Ник!F121</f>
        <v>7.5</v>
      </c>
      <c r="I13" s="7">
        <f>[1]Ник!F134</f>
        <v>12</v>
      </c>
      <c r="J13" s="7">
        <f>[1]Ник!F153</f>
        <v>10.050000000000001</v>
      </c>
    </row>
    <row r="14" spans="1:10" s="12" customFormat="1" x14ac:dyDescent="0.25">
      <c r="A14" s="10" t="s">
        <v>22</v>
      </c>
      <c r="B14" s="11"/>
      <c r="C14" s="9">
        <f>SUM(C5:C13)/9</f>
        <v>77.376244444444453</v>
      </c>
      <c r="D14" s="9">
        <f t="shared" ref="D14:J14" si="2">SUM(D5:D13)/9</f>
        <v>12.122222222222222</v>
      </c>
      <c r="E14" s="9">
        <f t="shared" si="2"/>
        <v>8.1890222222222206</v>
      </c>
      <c r="F14" s="9">
        <f t="shared" si="2"/>
        <v>10.916666666666666</v>
      </c>
      <c r="G14" s="9">
        <f t="shared" si="2"/>
        <v>11.831666666666667</v>
      </c>
      <c r="H14" s="9">
        <f t="shared" si="2"/>
        <v>8.8666666666666671</v>
      </c>
      <c r="I14" s="9">
        <f t="shared" si="2"/>
        <v>12.783333333333333</v>
      </c>
      <c r="J14" s="9">
        <f t="shared" si="2"/>
        <v>12.666666666666666</v>
      </c>
    </row>
    <row r="16" spans="1:10" x14ac:dyDescent="0.25">
      <c r="A16" t="s">
        <v>21</v>
      </c>
    </row>
  </sheetData>
  <mergeCells count="3">
    <mergeCell ref="A1:J1"/>
    <mergeCell ref="A3:A4"/>
    <mergeCell ref="B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2019-06-20T07:20:51Z</dcterms:modified>
</cp:coreProperties>
</file>